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960" windowHeight="10695" activeTab="1"/>
  </bookViews>
  <sheets>
    <sheet name="18예산공고" sheetId="1" r:id="rId1"/>
    <sheet name="18결산공고" sheetId="2" r:id="rId2"/>
  </sheets>
  <definedNames/>
  <calcPr fullCalcOnLoad="1"/>
</workbook>
</file>

<file path=xl/sharedStrings.xml><?xml version="1.0" encoding="utf-8"?>
<sst xmlns="http://schemas.openxmlformats.org/spreadsheetml/2006/main" count="239" uniqueCount="116">
  <si>
    <t>(단위 : 천원)</t>
  </si>
  <si>
    <t>2.업무추진비</t>
  </si>
  <si>
    <t>3.운영비</t>
  </si>
  <si>
    <t>ⅰ사무비</t>
  </si>
  <si>
    <t>세      입</t>
  </si>
  <si>
    <t>세      출</t>
  </si>
  <si>
    <t>세     입</t>
  </si>
  <si>
    <t>세     출</t>
  </si>
  <si>
    <t>계</t>
  </si>
  <si>
    <t>1.불용품매각대</t>
  </si>
  <si>
    <t>2.예금이자</t>
  </si>
  <si>
    <t>3.기타잡수입</t>
  </si>
  <si>
    <t>1.기관운영비</t>
  </si>
  <si>
    <t>1.시설비</t>
  </si>
  <si>
    <t>ⅱ재산조성비</t>
  </si>
  <si>
    <t>ⅲ전출금</t>
  </si>
  <si>
    <t>1.잡지출</t>
  </si>
  <si>
    <t>ⅳ잡지출</t>
  </si>
  <si>
    <t>1.경상보조금
수입</t>
  </si>
  <si>
    <t>1.인건비</t>
  </si>
  <si>
    <t>2.자산취득비</t>
  </si>
  <si>
    <t>3.시설장비
유지비</t>
  </si>
  <si>
    <t>1.운영비</t>
  </si>
  <si>
    <t>ⅲ사업비</t>
  </si>
  <si>
    <t>ⅰ입소비용수입</t>
  </si>
  <si>
    <t>3.시설장비유지비</t>
  </si>
  <si>
    <t>2.지방자치보조금</t>
  </si>
  <si>
    <t>울산노인의집 시설 회계예산</t>
  </si>
  <si>
    <t>울산노인요양원 시설 회계예산</t>
  </si>
  <si>
    <t>울산노인의집   원      장   김  외  숙</t>
  </si>
  <si>
    <t>울산노인요양원   원      장   류  근  호</t>
  </si>
  <si>
    <t>1.본인부담금</t>
  </si>
  <si>
    <t>2.식재료비</t>
  </si>
  <si>
    <t>1.울산노인의집</t>
  </si>
  <si>
    <t>2,울산노인요양원</t>
  </si>
  <si>
    <t>ⅵ잡수입</t>
  </si>
  <si>
    <t>ⅱ보조금수입</t>
  </si>
  <si>
    <t>ⅲ후원금수입</t>
  </si>
  <si>
    <t>1.지정후원금</t>
  </si>
  <si>
    <t>2.비지정후원금</t>
  </si>
  <si>
    <t>ⅳ장기요양급여</t>
  </si>
  <si>
    <t>1.요양급여</t>
  </si>
  <si>
    <t>ⅴ전입금</t>
  </si>
  <si>
    <t>2,프로그램사업</t>
  </si>
  <si>
    <t>ⅴ적립금</t>
  </si>
  <si>
    <t>1.운영충당적립금</t>
  </si>
  <si>
    <t>울산한마음복지재단 법인회계예산</t>
  </si>
  <si>
    <t>사회복지법인 울산한마음복지재단  대표이사   류  근  호</t>
  </si>
  <si>
    <t>2.회의비</t>
  </si>
  <si>
    <t>ⅰ재산수입</t>
  </si>
  <si>
    <t>ⅱ후원금수입</t>
  </si>
  <si>
    <t>1. 지정후원금</t>
  </si>
  <si>
    <t>2 비지정후원금</t>
  </si>
  <si>
    <t>ⅲ이월금</t>
  </si>
  <si>
    <t>1. 전년도이월금</t>
  </si>
  <si>
    <t>ⅳ잡수입</t>
  </si>
  <si>
    <t>1. 불용품매각대</t>
  </si>
  <si>
    <t>2. 예금이자</t>
  </si>
  <si>
    <t>3. 기타잡수입</t>
  </si>
  <si>
    <t>ⅶ전년도이월금</t>
  </si>
  <si>
    <t>한마음복지재단 법인  회계결산</t>
  </si>
  <si>
    <t>울산노인의집 시설 회계결산</t>
  </si>
  <si>
    <t>울산노인요양원 시설 회계결산</t>
  </si>
  <si>
    <t>1.기본재산이자수입</t>
  </si>
  <si>
    <t>1.법인전입금(후원금)</t>
  </si>
  <si>
    <t>사회복지법인 울산한마음복지재단 2018년도 예산공고</t>
  </si>
  <si>
    <t>(공고번호 2017 -   호)</t>
  </si>
  <si>
    <t>ⅴ예비비</t>
  </si>
  <si>
    <t>1.예비비</t>
  </si>
  <si>
    <t>ⅵ예비비</t>
  </si>
  <si>
    <t>ⅵ원금상환금</t>
  </si>
  <si>
    <t>ⅶ예비비</t>
  </si>
  <si>
    <r>
      <t>사회복지시설 재무회계규칙 제10조 3항의 규정에 의거 사회복지법인 울산한마음복지재단 2018년도 세입 세출 예산을 같이 공고함.</t>
    </r>
    <r>
      <rPr>
        <b/>
        <sz val="11"/>
        <rFont val="돋움"/>
        <family val="3"/>
      </rPr>
      <t xml:space="preserve">
</t>
    </r>
  </si>
  <si>
    <t>사회복지법인 한마음복지재단 2018년도 결산공고</t>
  </si>
  <si>
    <t>(공고번호 2019 -   호)</t>
  </si>
  <si>
    <t>후원금수입</t>
  </si>
  <si>
    <t>사무비</t>
  </si>
  <si>
    <t>입소비용수입</t>
  </si>
  <si>
    <t>이월금</t>
  </si>
  <si>
    <t>1.기관운영비</t>
  </si>
  <si>
    <t>보조금수입</t>
  </si>
  <si>
    <t>1.인건비</t>
  </si>
  <si>
    <t>잡수입</t>
  </si>
  <si>
    <t>2.운영비</t>
  </si>
  <si>
    <t>1.경상보조금</t>
  </si>
  <si>
    <t>2.업무추진비</t>
  </si>
  <si>
    <t>1.불용품매각대</t>
  </si>
  <si>
    <t>재산조성비</t>
  </si>
  <si>
    <t>2.지방자치보조금</t>
  </si>
  <si>
    <t>3.운영비</t>
  </si>
  <si>
    <t>2.이자수입</t>
  </si>
  <si>
    <t>전출금</t>
  </si>
  <si>
    <t>3.잡수입</t>
  </si>
  <si>
    <t>잡지출</t>
  </si>
  <si>
    <t>1. 지정후원금</t>
  </si>
  <si>
    <t>1.시설비</t>
  </si>
  <si>
    <t>2. 비지정후원금</t>
  </si>
  <si>
    <t>2.자산취득비</t>
  </si>
  <si>
    <t>장기요양급여</t>
  </si>
  <si>
    <t>3.시설장비유지비</t>
  </si>
  <si>
    <t>전입금</t>
  </si>
  <si>
    <t>사업비</t>
  </si>
  <si>
    <t>1.운영비</t>
  </si>
  <si>
    <t>2.프로그램사업</t>
  </si>
  <si>
    <t>부채상환금</t>
  </si>
  <si>
    <t>2.예금이자</t>
  </si>
  <si>
    <t>1.원금상환금</t>
  </si>
  <si>
    <t>3.기타잡수입</t>
  </si>
  <si>
    <t>2.이자지급금</t>
  </si>
  <si>
    <t>울산노인주간보호센터 시설 회계결산</t>
  </si>
  <si>
    <t>(단위:천원)</t>
  </si>
  <si>
    <t>사회복지법인 한마음복지재단  대표이사   류  근  호</t>
  </si>
  <si>
    <t>울산노인의집   원      장   김  외  숙</t>
  </si>
  <si>
    <t>울산노인요양원   원      장   류  근  호</t>
  </si>
  <si>
    <t>울산노인주간보호센터   원      장   류  근  호</t>
  </si>
  <si>
    <r>
      <t>사회복지시설 재무회계규칙 제10조 3항의 규정에 의거 사회복지법인 한마음복지재단 2018년도 세입 세출 결산을 같이 공고함</t>
    </r>
    <r>
      <rPr>
        <b/>
        <sz val="11"/>
        <rFont val="굴림"/>
        <family val="3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</si>
</sst>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0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sz val="18"/>
      <name val="돋움"/>
      <family val="3"/>
    </font>
    <font>
      <b/>
      <sz val="20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8"/>
      <name val="굴림"/>
      <family val="3"/>
    </font>
    <font>
      <sz val="8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16"/>
      <name val="굴림"/>
      <family val="3"/>
    </font>
    <font>
      <b/>
      <sz val="11"/>
      <name val="굴림"/>
      <family val="3"/>
    </font>
    <font>
      <sz val="18"/>
      <name val="굴림"/>
      <family val="3"/>
    </font>
    <font>
      <sz val="7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41" fontId="3" fillId="0" borderId="0" xfId="48" applyFont="1" applyAlignment="1">
      <alignment horizontal="center" vertical="center"/>
    </xf>
    <xf numFmtId="41" fontId="4" fillId="0" borderId="0" xfId="48" applyFont="1" applyAlignment="1">
      <alignment horizontal="right" vertical="center"/>
    </xf>
    <xf numFmtId="41" fontId="0" fillId="0" borderId="0" xfId="48" applyFont="1" applyAlignment="1">
      <alignment vertical="center"/>
    </xf>
    <xf numFmtId="41" fontId="0" fillId="0" borderId="0" xfId="48" applyAlignment="1">
      <alignment vertical="center"/>
    </xf>
    <xf numFmtId="41" fontId="0" fillId="0" borderId="0" xfId="48" applyFont="1" applyAlignment="1">
      <alignment vertical="center"/>
    </xf>
    <xf numFmtId="41" fontId="6" fillId="0" borderId="10" xfId="48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7" fillId="0" borderId="10" xfId="48" applyFont="1" applyBorder="1" applyAlignment="1">
      <alignment horizontal="center" vertical="center"/>
    </xf>
    <xf numFmtId="41" fontId="7" fillId="0" borderId="11" xfId="48" applyFont="1" applyBorder="1" applyAlignment="1">
      <alignment horizontal="center" vertical="center"/>
    </xf>
    <xf numFmtId="41" fontId="7" fillId="0" borderId="0" xfId="48" applyFont="1" applyAlignment="1">
      <alignment horizontal="center" vertical="center"/>
    </xf>
    <xf numFmtId="41" fontId="7" fillId="0" borderId="10" xfId="48" applyFont="1" applyBorder="1" applyAlignment="1">
      <alignment horizontal="center" vertical="center" wrapText="1"/>
    </xf>
    <xf numFmtId="41" fontId="7" fillId="0" borderId="12" xfId="48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 wrapText="1"/>
    </xf>
    <xf numFmtId="41" fontId="7" fillId="0" borderId="12" xfId="48" applyFont="1" applyBorder="1" applyAlignment="1">
      <alignment horizontal="center" vertical="center" wrapText="1"/>
    </xf>
    <xf numFmtId="41" fontId="6" fillId="0" borderId="13" xfId="48" applyFont="1" applyBorder="1" applyAlignment="1">
      <alignment horizontal="center" vertical="center"/>
    </xf>
    <xf numFmtId="41" fontId="6" fillId="0" borderId="14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3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41" fontId="7" fillId="0" borderId="16" xfId="48" applyFont="1" applyBorder="1" applyAlignment="1">
      <alignment horizontal="center" vertical="center"/>
    </xf>
    <xf numFmtId="41" fontId="6" fillId="0" borderId="16" xfId="48" applyFont="1" applyBorder="1" applyAlignment="1">
      <alignment horizontal="center" vertical="center"/>
    </xf>
    <xf numFmtId="41" fontId="6" fillId="0" borderId="17" xfId="48" applyFont="1" applyBorder="1" applyAlignment="1">
      <alignment horizontal="center" vertical="center"/>
    </xf>
    <xf numFmtId="41" fontId="7" fillId="0" borderId="13" xfId="48" applyFont="1" applyBorder="1" applyAlignment="1">
      <alignment horizontal="center" vertical="center" wrapText="1"/>
    </xf>
    <xf numFmtId="41" fontId="7" fillId="0" borderId="0" xfId="48" applyFont="1" applyBorder="1" applyAlignment="1">
      <alignment horizontal="center" vertical="center"/>
    </xf>
    <xf numFmtId="41" fontId="6" fillId="0" borderId="0" xfId="48" applyFont="1" applyBorder="1" applyAlignment="1">
      <alignment horizontal="center" vertical="center"/>
    </xf>
    <xf numFmtId="41" fontId="7" fillId="0" borderId="18" xfId="48" applyFont="1" applyBorder="1" applyAlignment="1">
      <alignment horizontal="center" vertical="center"/>
    </xf>
    <xf numFmtId="41" fontId="6" fillId="0" borderId="18" xfId="48" applyFont="1" applyBorder="1" applyAlignment="1">
      <alignment horizontal="center" vertical="center"/>
    </xf>
    <xf numFmtId="41" fontId="6" fillId="0" borderId="19" xfId="48" applyFont="1" applyBorder="1" applyAlignment="1">
      <alignment horizontal="center" vertical="center"/>
    </xf>
    <xf numFmtId="41" fontId="7" fillId="0" borderId="20" xfId="48" applyFont="1" applyBorder="1" applyAlignment="1">
      <alignment horizontal="center" vertical="center"/>
    </xf>
    <xf numFmtId="41" fontId="7" fillId="0" borderId="19" xfId="48" applyFont="1" applyBorder="1" applyAlignment="1">
      <alignment horizontal="center" vertical="center"/>
    </xf>
    <xf numFmtId="41" fontId="6" fillId="0" borderId="20" xfId="48" applyFont="1" applyBorder="1" applyAlignment="1">
      <alignment horizontal="center" vertical="center"/>
    </xf>
    <xf numFmtId="41" fontId="7" fillId="0" borderId="21" xfId="48" applyFont="1" applyBorder="1" applyAlignment="1">
      <alignment horizontal="center" vertical="center"/>
    </xf>
    <xf numFmtId="41" fontId="6" fillId="0" borderId="22" xfId="48" applyFont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 wrapText="1"/>
    </xf>
    <xf numFmtId="41" fontId="7" fillId="0" borderId="22" xfId="48" applyFont="1" applyBorder="1" applyAlignment="1">
      <alignment horizontal="center" vertical="center"/>
    </xf>
    <xf numFmtId="41" fontId="7" fillId="0" borderId="23" xfId="48" applyFont="1" applyBorder="1" applyAlignment="1">
      <alignment horizontal="center" vertical="center"/>
    </xf>
    <xf numFmtId="41" fontId="7" fillId="0" borderId="24" xfId="48" applyFont="1" applyBorder="1" applyAlignment="1">
      <alignment horizontal="center" vertical="center"/>
    </xf>
    <xf numFmtId="41" fontId="6" fillId="0" borderId="25" xfId="48" applyFont="1" applyBorder="1" applyAlignment="1">
      <alignment horizontal="center" vertical="center"/>
    </xf>
    <xf numFmtId="41" fontId="7" fillId="0" borderId="26" xfId="48" applyFont="1" applyBorder="1" applyAlignment="1">
      <alignment horizontal="center" vertical="center"/>
    </xf>
    <xf numFmtId="41" fontId="1" fillId="0" borderId="13" xfId="48" applyFont="1" applyBorder="1" applyAlignment="1">
      <alignment horizontal="center" vertical="center"/>
    </xf>
    <xf numFmtId="41" fontId="1" fillId="0" borderId="12" xfId="48" applyFont="1" applyBorder="1" applyAlignment="1">
      <alignment horizontal="center" vertical="center"/>
    </xf>
    <xf numFmtId="41" fontId="5" fillId="0" borderId="0" xfId="48" applyFont="1" applyAlignment="1">
      <alignment horizontal="center" vertical="center"/>
    </xf>
    <xf numFmtId="41" fontId="2" fillId="0" borderId="0" xfId="48" applyFont="1" applyBorder="1" applyAlignment="1">
      <alignment horizontal="center" vertical="center" wrapText="1"/>
    </xf>
    <xf numFmtId="41" fontId="6" fillId="0" borderId="13" xfId="48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6" fillId="0" borderId="27" xfId="48" applyFont="1" applyBorder="1" applyAlignment="1">
      <alignment horizontal="center" vertical="center"/>
    </xf>
    <xf numFmtId="41" fontId="6" fillId="0" borderId="24" xfId="48" applyFont="1" applyBorder="1" applyAlignment="1">
      <alignment horizontal="center" vertical="center"/>
    </xf>
    <xf numFmtId="41" fontId="2" fillId="0" borderId="0" xfId="48" applyFont="1" applyAlignment="1">
      <alignment horizontal="right" vertical="center"/>
    </xf>
    <xf numFmtId="41" fontId="3" fillId="0" borderId="0" xfId="48" applyFont="1" applyAlignment="1">
      <alignment horizontal="left" vertical="center"/>
    </xf>
    <xf numFmtId="41" fontId="0" fillId="0" borderId="0" xfId="48" applyFont="1" applyBorder="1" applyAlignment="1">
      <alignment horizontal="right" vertical="center"/>
    </xf>
    <xf numFmtId="41" fontId="6" fillId="0" borderId="28" xfId="48" applyFont="1" applyBorder="1" applyAlignment="1">
      <alignment horizontal="center" vertical="center"/>
    </xf>
    <xf numFmtId="41" fontId="6" fillId="0" borderId="29" xfId="48" applyFont="1" applyBorder="1" applyAlignment="1">
      <alignment horizontal="center" vertical="center"/>
    </xf>
    <xf numFmtId="41" fontId="6" fillId="0" borderId="30" xfId="48" applyFont="1" applyBorder="1" applyAlignment="1">
      <alignment horizontal="center" vertical="center"/>
    </xf>
    <xf numFmtId="41" fontId="6" fillId="0" borderId="31" xfId="48" applyFont="1" applyBorder="1" applyAlignment="1">
      <alignment horizontal="center" vertical="center"/>
    </xf>
    <xf numFmtId="41" fontId="6" fillId="0" borderId="32" xfId="48" applyFont="1" applyBorder="1" applyAlignment="1">
      <alignment horizontal="center" vertical="center"/>
    </xf>
    <xf numFmtId="41" fontId="6" fillId="0" borderId="33" xfId="48" applyFont="1" applyBorder="1" applyAlignment="1">
      <alignment horizontal="center" vertical="center"/>
    </xf>
    <xf numFmtId="41" fontId="6" fillId="0" borderId="34" xfId="48" applyFont="1" applyBorder="1" applyAlignment="1">
      <alignment horizontal="center" vertical="center"/>
    </xf>
    <xf numFmtId="41" fontId="6" fillId="0" borderId="35" xfId="48" applyFont="1" applyBorder="1" applyAlignment="1">
      <alignment horizontal="center" vertical="center"/>
    </xf>
    <xf numFmtId="41" fontId="6" fillId="0" borderId="36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41" fontId="25" fillId="0" borderId="13" xfId="48" applyFont="1" applyBorder="1" applyAlignment="1">
      <alignment horizontal="center" vertical="center"/>
    </xf>
    <xf numFmtId="41" fontId="25" fillId="0" borderId="10" xfId="48" applyFont="1" applyBorder="1" applyAlignment="1">
      <alignment horizontal="center" vertical="center"/>
    </xf>
    <xf numFmtId="41" fontId="25" fillId="0" borderId="14" xfId="48" applyFont="1" applyBorder="1" applyAlignment="1">
      <alignment horizontal="center" vertical="center"/>
    </xf>
    <xf numFmtId="41" fontId="25" fillId="0" borderId="13" xfId="48" applyFont="1" applyBorder="1" applyAlignment="1">
      <alignment horizontal="center" vertical="center"/>
    </xf>
    <xf numFmtId="41" fontId="25" fillId="0" borderId="10" xfId="48" applyFont="1" applyBorder="1" applyAlignment="1">
      <alignment horizontal="center" vertical="center"/>
    </xf>
    <xf numFmtId="41" fontId="25" fillId="0" borderId="14" xfId="48" applyFont="1" applyBorder="1" applyAlignment="1">
      <alignment horizontal="center" vertical="center"/>
    </xf>
    <xf numFmtId="41" fontId="25" fillId="0" borderId="22" xfId="48" applyFont="1" applyBorder="1" applyAlignment="1">
      <alignment horizontal="center" vertical="center"/>
    </xf>
    <xf numFmtId="41" fontId="26" fillId="0" borderId="10" xfId="48" applyFont="1" applyBorder="1" applyAlignment="1">
      <alignment horizontal="center" vertical="center" wrapText="1"/>
    </xf>
    <xf numFmtId="41" fontId="26" fillId="0" borderId="10" xfId="48" applyFont="1" applyBorder="1" applyAlignment="1">
      <alignment horizontal="center" vertical="center"/>
    </xf>
    <xf numFmtId="41" fontId="26" fillId="0" borderId="14" xfId="48" applyFont="1" applyBorder="1" applyAlignment="1">
      <alignment horizontal="center" vertical="center"/>
    </xf>
    <xf numFmtId="41" fontId="26" fillId="0" borderId="13" xfId="48" applyFont="1" applyBorder="1" applyAlignment="1">
      <alignment horizontal="center" vertical="center" wrapText="1"/>
    </xf>
    <xf numFmtId="41" fontId="26" fillId="0" borderId="13" xfId="48" applyFont="1" applyBorder="1" applyAlignment="1">
      <alignment horizontal="center" vertical="center"/>
    </xf>
    <xf numFmtId="41" fontId="25" fillId="0" borderId="10" xfId="48" applyFont="1" applyBorder="1" applyAlignment="1">
      <alignment horizontal="center" vertical="center" wrapText="1"/>
    </xf>
    <xf numFmtId="41" fontId="25" fillId="33" borderId="10" xfId="48" applyFont="1" applyFill="1" applyBorder="1" applyAlignment="1">
      <alignment vertical="center"/>
    </xf>
    <xf numFmtId="41" fontId="26" fillId="0" borderId="10" xfId="48" applyFont="1" applyBorder="1" applyAlignment="1">
      <alignment vertical="center"/>
    </xf>
    <xf numFmtId="41" fontId="26" fillId="0" borderId="18" xfId="48" applyFont="1" applyBorder="1" applyAlignment="1">
      <alignment horizontal="center" vertical="center"/>
    </xf>
    <xf numFmtId="41" fontId="26" fillId="0" borderId="21" xfId="48" applyFont="1" applyBorder="1" applyAlignment="1">
      <alignment horizontal="center" vertical="center"/>
    </xf>
    <xf numFmtId="41" fontId="26" fillId="0" borderId="37" xfId="48" applyFont="1" applyBorder="1" applyAlignment="1">
      <alignment horizontal="center" vertical="center"/>
    </xf>
    <xf numFmtId="41" fontId="25" fillId="0" borderId="37" xfId="48" applyFont="1" applyBorder="1" applyAlignment="1">
      <alignment horizontal="center" vertical="center"/>
    </xf>
    <xf numFmtId="41" fontId="25" fillId="0" borderId="38" xfId="48" applyFont="1" applyBorder="1" applyAlignment="1">
      <alignment horizontal="center" vertical="center"/>
    </xf>
    <xf numFmtId="41" fontId="26" fillId="0" borderId="15" xfId="48" applyFont="1" applyBorder="1" applyAlignment="1">
      <alignment horizontal="center" vertical="center"/>
    </xf>
    <xf numFmtId="41" fontId="26" fillId="0" borderId="16" xfId="48" applyFont="1" applyBorder="1" applyAlignment="1">
      <alignment horizontal="center" vertical="center"/>
    </xf>
    <xf numFmtId="41" fontId="25" fillId="0" borderId="16" xfId="48" applyFont="1" applyBorder="1" applyAlignment="1">
      <alignment horizontal="center" vertical="center"/>
    </xf>
    <xf numFmtId="41" fontId="25" fillId="0" borderId="23" xfId="48" applyFont="1" applyBorder="1" applyAlignment="1">
      <alignment horizontal="center" vertical="center"/>
    </xf>
    <xf numFmtId="41" fontId="27" fillId="0" borderId="39" xfId="48" applyFont="1" applyBorder="1" applyAlignment="1">
      <alignment horizontal="right" vertical="center"/>
    </xf>
    <xf numFmtId="41" fontId="28" fillId="0" borderId="0" xfId="48" applyFont="1" applyAlignment="1">
      <alignment horizontal="center" vertical="center"/>
    </xf>
    <xf numFmtId="41" fontId="27" fillId="0" borderId="0" xfId="48" applyFont="1" applyAlignment="1">
      <alignment vertical="center"/>
    </xf>
    <xf numFmtId="41" fontId="6" fillId="34" borderId="28" xfId="48" applyFont="1" applyFill="1" applyBorder="1" applyAlignment="1">
      <alignment horizontal="center" vertical="center"/>
    </xf>
    <xf numFmtId="41" fontId="6" fillId="34" borderId="29" xfId="48" applyFont="1" applyFill="1" applyBorder="1" applyAlignment="1">
      <alignment horizontal="center" vertical="center"/>
    </xf>
    <xf numFmtId="41" fontId="6" fillId="34" borderId="40" xfId="48" applyFont="1" applyFill="1" applyBorder="1" applyAlignment="1">
      <alignment horizontal="center" vertical="center"/>
    </xf>
    <xf numFmtId="41" fontId="25" fillId="33" borderId="13" xfId="48" applyFont="1" applyFill="1" applyBorder="1" applyAlignment="1">
      <alignment vertical="center"/>
    </xf>
    <xf numFmtId="41" fontId="26" fillId="0" borderId="13" xfId="48" applyFont="1" applyBorder="1" applyAlignment="1">
      <alignment vertical="center"/>
    </xf>
    <xf numFmtId="176" fontId="26" fillId="0" borderId="14" xfId="48" applyNumberFormat="1" applyFont="1" applyBorder="1" applyAlignment="1">
      <alignment horizontal="right" vertical="center"/>
    </xf>
    <xf numFmtId="176" fontId="25" fillId="0" borderId="14" xfId="48" applyNumberFormat="1" applyFont="1" applyBorder="1" applyAlignment="1">
      <alignment horizontal="right" vertical="center"/>
    </xf>
    <xf numFmtId="41" fontId="25" fillId="33" borderId="14" xfId="48" applyFont="1" applyFill="1" applyBorder="1" applyAlignment="1">
      <alignment vertical="center"/>
    </xf>
    <xf numFmtId="41" fontId="26" fillId="0" borderId="14" xfId="48" applyFont="1" applyBorder="1" applyAlignment="1">
      <alignment vertical="center"/>
    </xf>
    <xf numFmtId="41" fontId="26" fillId="0" borderId="22" xfId="48" applyFont="1" applyBorder="1" applyAlignment="1">
      <alignment horizontal="center" vertical="center"/>
    </xf>
    <xf numFmtId="41" fontId="26" fillId="0" borderId="23" xfId="48" applyFont="1" applyBorder="1" applyAlignment="1">
      <alignment horizontal="center" vertical="center"/>
    </xf>
    <xf numFmtId="41" fontId="25" fillId="0" borderId="41" xfId="48" applyFont="1" applyBorder="1" applyAlignment="1">
      <alignment horizontal="center" vertical="center"/>
    </xf>
    <xf numFmtId="41" fontId="26" fillId="0" borderId="42" xfId="48" applyFont="1" applyBorder="1" applyAlignment="1">
      <alignment horizontal="center" vertical="center"/>
    </xf>
    <xf numFmtId="41" fontId="25" fillId="0" borderId="43" xfId="48" applyFont="1" applyBorder="1" applyAlignment="1">
      <alignment horizontal="center" vertical="center"/>
    </xf>
    <xf numFmtId="41" fontId="25" fillId="0" borderId="44" xfId="48" applyFont="1" applyBorder="1" applyAlignment="1">
      <alignment horizontal="center" vertical="center"/>
    </xf>
    <xf numFmtId="41" fontId="25" fillId="0" borderId="45" xfId="48" applyFont="1" applyBorder="1" applyAlignment="1">
      <alignment horizontal="center" vertical="center"/>
    </xf>
    <xf numFmtId="41" fontId="25" fillId="0" borderId="46" xfId="48" applyFont="1" applyBorder="1" applyAlignment="1">
      <alignment horizontal="center" vertical="center"/>
    </xf>
    <xf numFmtId="41" fontId="29" fillId="0" borderId="0" xfId="48" applyFont="1" applyBorder="1" applyAlignment="1">
      <alignment horizontal="center" vertical="center" wrapText="1"/>
    </xf>
    <xf numFmtId="41" fontId="30" fillId="0" borderId="0" xfId="48" applyFont="1" applyAlignment="1">
      <alignment horizontal="center" vertical="center"/>
    </xf>
    <xf numFmtId="41" fontId="29" fillId="0" borderId="0" xfId="48" applyFont="1" applyAlignment="1">
      <alignment horizontal="right" vertical="center"/>
    </xf>
    <xf numFmtId="41" fontId="31" fillId="0" borderId="0" xfId="48" applyFont="1" applyAlignment="1">
      <alignment horizontal="right" vertical="center"/>
    </xf>
    <xf numFmtId="41" fontId="32" fillId="0" borderId="10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15" sqref="K15"/>
    </sheetView>
  </sheetViews>
  <sheetFormatPr defaultColWidth="8.88671875" defaultRowHeight="13.5"/>
  <cols>
    <col min="1" max="12" width="14.3359375" style="1" customWidth="1"/>
    <col min="13" max="16384" width="8.88671875" style="1" customWidth="1"/>
  </cols>
  <sheetData>
    <row r="1" spans="1:12" ht="39.7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" customFormat="1" ht="19.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9.5" customHeight="1" thickBo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0" customFormat="1" ht="28.5" customHeight="1">
      <c r="A4" s="55" t="s">
        <v>46</v>
      </c>
      <c r="B4" s="56"/>
      <c r="C4" s="56"/>
      <c r="D4" s="57"/>
      <c r="E4" s="58" t="s">
        <v>27</v>
      </c>
      <c r="F4" s="56"/>
      <c r="G4" s="56"/>
      <c r="H4" s="57"/>
      <c r="I4" s="59" t="s">
        <v>28</v>
      </c>
      <c r="J4" s="60"/>
      <c r="K4" s="60"/>
      <c r="L4" s="61"/>
    </row>
    <row r="5" spans="1:12" s="10" customFormat="1" ht="28.5" customHeight="1">
      <c r="A5" s="47" t="s">
        <v>4</v>
      </c>
      <c r="B5" s="48"/>
      <c r="C5" s="48" t="s">
        <v>5</v>
      </c>
      <c r="D5" s="49"/>
      <c r="E5" s="64" t="s">
        <v>4</v>
      </c>
      <c r="F5" s="48"/>
      <c r="G5" s="48" t="s">
        <v>5</v>
      </c>
      <c r="H5" s="49"/>
      <c r="I5" s="50" t="s">
        <v>6</v>
      </c>
      <c r="J5" s="51"/>
      <c r="K5" s="62" t="s">
        <v>7</v>
      </c>
      <c r="L5" s="63"/>
    </row>
    <row r="6" spans="1:12" s="10" customFormat="1" ht="28.5" customHeight="1">
      <c r="A6" s="18" t="s">
        <v>8</v>
      </c>
      <c r="B6" s="7">
        <f>B7+B9+B12+B14</f>
        <v>96500</v>
      </c>
      <c r="C6" s="7" t="s">
        <v>8</v>
      </c>
      <c r="D6" s="8">
        <f>D7+D10+D12+D15+D17</f>
        <v>96500</v>
      </c>
      <c r="E6" s="9" t="s">
        <v>8</v>
      </c>
      <c r="F6" s="7">
        <f>F7+F10+F13+F16+F18+F20+F24</f>
        <v>1565404</v>
      </c>
      <c r="G6" s="7" t="s">
        <v>8</v>
      </c>
      <c r="H6" s="8">
        <f>H7+H11+H15+H18+H20+H22+H23</f>
        <v>1565404</v>
      </c>
      <c r="I6" s="9" t="s">
        <v>8</v>
      </c>
      <c r="J6" s="7">
        <f>J7+J10+J13+J16+J18+J20+J24</f>
        <v>700539</v>
      </c>
      <c r="K6" s="7" t="s">
        <v>8</v>
      </c>
      <c r="L6" s="19">
        <f>L7+L11+L15+L18+L20+L22</f>
        <v>700539</v>
      </c>
    </row>
    <row r="7" spans="1:12" s="13" customFormat="1" ht="24.75" customHeight="1">
      <c r="A7" s="18" t="s">
        <v>49</v>
      </c>
      <c r="B7" s="7">
        <f>SUM(B8)</f>
        <v>0</v>
      </c>
      <c r="C7" s="7" t="s">
        <v>3</v>
      </c>
      <c r="D7" s="8">
        <f>D8+D9</f>
        <v>4000</v>
      </c>
      <c r="E7" s="9" t="s">
        <v>24</v>
      </c>
      <c r="F7" s="7">
        <f>F8+F9</f>
        <v>213230</v>
      </c>
      <c r="G7" s="7" t="s">
        <v>3</v>
      </c>
      <c r="H7" s="8">
        <f>H8+H9+H10</f>
        <v>1294155</v>
      </c>
      <c r="I7" s="9" t="s">
        <v>24</v>
      </c>
      <c r="J7" s="7">
        <f>J8+J9</f>
        <v>163789</v>
      </c>
      <c r="K7" s="7" t="s">
        <v>3</v>
      </c>
      <c r="L7" s="19">
        <f>L8+L9+L10</f>
        <v>587760</v>
      </c>
    </row>
    <row r="8" spans="1:12" s="13" customFormat="1" ht="24.75" customHeight="1">
      <c r="A8" s="43" t="s">
        <v>63</v>
      </c>
      <c r="B8" s="11"/>
      <c r="C8" s="14" t="s">
        <v>12</v>
      </c>
      <c r="D8" s="12">
        <v>2800</v>
      </c>
      <c r="E8" s="15" t="s">
        <v>31</v>
      </c>
      <c r="F8" s="11">
        <v>136142</v>
      </c>
      <c r="G8" s="11" t="s">
        <v>19</v>
      </c>
      <c r="H8" s="12">
        <v>1146335</v>
      </c>
      <c r="I8" s="15" t="s">
        <v>31</v>
      </c>
      <c r="J8" s="11">
        <v>105973</v>
      </c>
      <c r="K8" s="11" t="s">
        <v>19</v>
      </c>
      <c r="L8" s="20">
        <v>510480</v>
      </c>
    </row>
    <row r="9" spans="1:12" s="13" customFormat="1" ht="24.75" customHeight="1">
      <c r="A9" s="37" t="s">
        <v>50</v>
      </c>
      <c r="B9" s="7">
        <f>SUM(B10:B11)</f>
        <v>45000</v>
      </c>
      <c r="C9" s="11" t="s">
        <v>48</v>
      </c>
      <c r="D9" s="12">
        <v>1200</v>
      </c>
      <c r="E9" s="15" t="s">
        <v>32</v>
      </c>
      <c r="F9" s="11">
        <v>77088</v>
      </c>
      <c r="G9" s="11" t="s">
        <v>1</v>
      </c>
      <c r="H9" s="12">
        <v>17600</v>
      </c>
      <c r="I9" s="15" t="s">
        <v>32</v>
      </c>
      <c r="J9" s="11">
        <v>57816</v>
      </c>
      <c r="K9" s="11" t="s">
        <v>1</v>
      </c>
      <c r="L9" s="20">
        <v>13900</v>
      </c>
    </row>
    <row r="10" spans="1:12" s="13" customFormat="1" ht="24.75" customHeight="1">
      <c r="A10" s="26" t="s">
        <v>51</v>
      </c>
      <c r="B10" s="11">
        <v>3000</v>
      </c>
      <c r="C10" s="7" t="s">
        <v>14</v>
      </c>
      <c r="D10" s="8">
        <f>D11</f>
        <v>0</v>
      </c>
      <c r="E10" s="9" t="s">
        <v>36</v>
      </c>
      <c r="F10" s="7">
        <f>F11+F12</f>
        <v>241466</v>
      </c>
      <c r="G10" s="11" t="s">
        <v>2</v>
      </c>
      <c r="H10" s="12">
        <v>130220</v>
      </c>
      <c r="I10" s="9" t="s">
        <v>36</v>
      </c>
      <c r="J10" s="7">
        <f>J11+J12</f>
        <v>31560</v>
      </c>
      <c r="K10" s="11" t="s">
        <v>2</v>
      </c>
      <c r="L10" s="20">
        <v>63380</v>
      </c>
    </row>
    <row r="11" spans="1:12" s="13" customFormat="1" ht="24.75" customHeight="1">
      <c r="A11" s="21" t="s">
        <v>52</v>
      </c>
      <c r="B11" s="11">
        <v>42000</v>
      </c>
      <c r="C11" s="14" t="s">
        <v>13</v>
      </c>
      <c r="D11" s="12"/>
      <c r="E11" s="17" t="s">
        <v>18</v>
      </c>
      <c r="F11" s="11">
        <v>160826</v>
      </c>
      <c r="G11" s="7" t="s">
        <v>14</v>
      </c>
      <c r="H11" s="8">
        <f>H12+H13+H14</f>
        <v>9000</v>
      </c>
      <c r="I11" s="17" t="s">
        <v>18</v>
      </c>
      <c r="J11" s="11"/>
      <c r="K11" s="7" t="s">
        <v>14</v>
      </c>
      <c r="L11" s="19">
        <f>L12+L13+L14</f>
        <v>9000</v>
      </c>
    </row>
    <row r="12" spans="1:12" s="13" customFormat="1" ht="24.75" customHeight="1">
      <c r="A12" s="18" t="s">
        <v>53</v>
      </c>
      <c r="B12" s="7">
        <f>SUM(B13)</f>
        <v>50000</v>
      </c>
      <c r="C12" s="16" t="s">
        <v>15</v>
      </c>
      <c r="D12" s="8">
        <f>D13+D14</f>
        <v>30000</v>
      </c>
      <c r="E12" s="15" t="s">
        <v>26</v>
      </c>
      <c r="F12" s="11">
        <v>80640</v>
      </c>
      <c r="G12" s="14" t="s">
        <v>13</v>
      </c>
      <c r="H12" s="12">
        <v>3000</v>
      </c>
      <c r="I12" s="15" t="s">
        <v>26</v>
      </c>
      <c r="J12" s="11">
        <v>31560</v>
      </c>
      <c r="K12" s="14" t="s">
        <v>13</v>
      </c>
      <c r="L12" s="20">
        <v>3000</v>
      </c>
    </row>
    <row r="13" spans="1:12" s="13" customFormat="1" ht="24.75" customHeight="1">
      <c r="A13" s="21" t="s">
        <v>54</v>
      </c>
      <c r="B13" s="11">
        <v>50000</v>
      </c>
      <c r="C13" s="14" t="s">
        <v>33</v>
      </c>
      <c r="D13" s="12">
        <v>10000</v>
      </c>
      <c r="E13" s="9" t="s">
        <v>37</v>
      </c>
      <c r="F13" s="7">
        <f>F14+F15</f>
        <v>18000</v>
      </c>
      <c r="G13" s="11" t="s">
        <v>20</v>
      </c>
      <c r="H13" s="12">
        <v>4000</v>
      </c>
      <c r="I13" s="9" t="s">
        <v>37</v>
      </c>
      <c r="J13" s="7">
        <f>J14+J15</f>
        <v>7000</v>
      </c>
      <c r="K13" s="11" t="s">
        <v>20</v>
      </c>
      <c r="L13" s="20">
        <v>4000</v>
      </c>
    </row>
    <row r="14" spans="1:12" s="13" customFormat="1" ht="24.75" customHeight="1">
      <c r="A14" s="18" t="s">
        <v>55</v>
      </c>
      <c r="B14" s="7">
        <f>SUM(B15:B17)</f>
        <v>1500</v>
      </c>
      <c r="C14" s="14" t="s">
        <v>34</v>
      </c>
      <c r="D14" s="12">
        <v>20000</v>
      </c>
      <c r="E14" s="15" t="s">
        <v>38</v>
      </c>
      <c r="F14" s="11">
        <v>14000</v>
      </c>
      <c r="G14" s="14" t="s">
        <v>21</v>
      </c>
      <c r="H14" s="12">
        <v>2000</v>
      </c>
      <c r="I14" s="15" t="s">
        <v>38</v>
      </c>
      <c r="J14" s="11">
        <v>6000</v>
      </c>
      <c r="K14" s="14" t="s">
        <v>21</v>
      </c>
      <c r="L14" s="20">
        <v>2000</v>
      </c>
    </row>
    <row r="15" spans="1:12" s="13" customFormat="1" ht="24.75" customHeight="1">
      <c r="A15" s="21" t="s">
        <v>56</v>
      </c>
      <c r="B15" s="11">
        <v>500</v>
      </c>
      <c r="C15" s="7" t="s">
        <v>17</v>
      </c>
      <c r="D15" s="8">
        <f>D16</f>
        <v>500</v>
      </c>
      <c r="E15" s="15" t="s">
        <v>39</v>
      </c>
      <c r="F15" s="11">
        <v>4000</v>
      </c>
      <c r="G15" s="7" t="s">
        <v>23</v>
      </c>
      <c r="H15" s="8">
        <f>H16+H17</f>
        <v>192850</v>
      </c>
      <c r="I15" s="15" t="s">
        <v>39</v>
      </c>
      <c r="J15" s="11">
        <v>1000</v>
      </c>
      <c r="K15" s="7" t="s">
        <v>23</v>
      </c>
      <c r="L15" s="19">
        <f>L16+L17</f>
        <v>80126</v>
      </c>
    </row>
    <row r="16" spans="1:12" s="13" customFormat="1" ht="24.75" customHeight="1">
      <c r="A16" s="21" t="s">
        <v>57</v>
      </c>
      <c r="B16" s="11">
        <v>500</v>
      </c>
      <c r="C16" s="11" t="s">
        <v>16</v>
      </c>
      <c r="D16" s="12">
        <v>500</v>
      </c>
      <c r="E16" s="9" t="s">
        <v>40</v>
      </c>
      <c r="F16" s="7">
        <f>F17</f>
        <v>1067208</v>
      </c>
      <c r="G16" s="11" t="s">
        <v>22</v>
      </c>
      <c r="H16" s="12">
        <v>189450</v>
      </c>
      <c r="I16" s="9" t="s">
        <v>40</v>
      </c>
      <c r="J16" s="7">
        <f>J17</f>
        <v>474290</v>
      </c>
      <c r="K16" s="11" t="s">
        <v>22</v>
      </c>
      <c r="L16" s="20">
        <v>76726</v>
      </c>
    </row>
    <row r="17" spans="1:12" s="13" customFormat="1" ht="24.75" customHeight="1">
      <c r="A17" s="21" t="s">
        <v>58</v>
      </c>
      <c r="B17" s="11">
        <v>500</v>
      </c>
      <c r="C17" s="7" t="s">
        <v>67</v>
      </c>
      <c r="D17" s="8">
        <f>D18</f>
        <v>62000</v>
      </c>
      <c r="E17" s="15" t="s">
        <v>41</v>
      </c>
      <c r="F17" s="11">
        <v>1067208</v>
      </c>
      <c r="G17" s="11" t="s">
        <v>43</v>
      </c>
      <c r="H17" s="12">
        <v>3400</v>
      </c>
      <c r="I17" s="15" t="s">
        <v>41</v>
      </c>
      <c r="J17" s="11">
        <v>474290</v>
      </c>
      <c r="K17" s="11" t="s">
        <v>43</v>
      </c>
      <c r="L17" s="20">
        <v>3400</v>
      </c>
    </row>
    <row r="18" spans="1:12" s="13" customFormat="1" ht="24.75" customHeight="1">
      <c r="A18" s="21"/>
      <c r="B18" s="11"/>
      <c r="C18" s="11" t="s">
        <v>68</v>
      </c>
      <c r="D18" s="12">
        <v>62000</v>
      </c>
      <c r="E18" s="9" t="s">
        <v>42</v>
      </c>
      <c r="F18" s="7">
        <f>F19</f>
        <v>10000</v>
      </c>
      <c r="G18" s="16" t="s">
        <v>17</v>
      </c>
      <c r="H18" s="8">
        <f>SUM(H19)</f>
        <v>7399</v>
      </c>
      <c r="I18" s="9" t="s">
        <v>42</v>
      </c>
      <c r="J18" s="7">
        <f>J19</f>
        <v>20000</v>
      </c>
      <c r="K18" s="16" t="s">
        <v>17</v>
      </c>
      <c r="L18" s="19">
        <f>L19</f>
        <v>1653</v>
      </c>
    </row>
    <row r="19" spans="1:12" s="13" customFormat="1" ht="24.75" customHeight="1">
      <c r="A19" s="21"/>
      <c r="B19" s="11"/>
      <c r="C19" s="14"/>
      <c r="D19" s="12"/>
      <c r="E19" s="44" t="s">
        <v>64</v>
      </c>
      <c r="F19" s="11">
        <v>10000</v>
      </c>
      <c r="G19" s="11" t="s">
        <v>16</v>
      </c>
      <c r="H19" s="12">
        <v>7399</v>
      </c>
      <c r="I19" s="44" t="s">
        <v>64</v>
      </c>
      <c r="J19" s="11">
        <v>20000</v>
      </c>
      <c r="K19" s="11" t="s">
        <v>16</v>
      </c>
      <c r="L19" s="20">
        <v>1653</v>
      </c>
    </row>
    <row r="20" spans="1:12" s="13" customFormat="1" ht="24.75" customHeight="1">
      <c r="A20" s="21"/>
      <c r="B20" s="11"/>
      <c r="C20" s="7"/>
      <c r="D20" s="8"/>
      <c r="E20" s="34" t="s">
        <v>35</v>
      </c>
      <c r="F20" s="30">
        <f>F21+F22+F23</f>
        <v>10500</v>
      </c>
      <c r="G20" s="7" t="s">
        <v>44</v>
      </c>
      <c r="H20" s="8">
        <f>H21</f>
        <v>12000</v>
      </c>
      <c r="I20" s="34" t="s">
        <v>35</v>
      </c>
      <c r="J20" s="30">
        <f>J21+J22+J23</f>
        <v>3900</v>
      </c>
      <c r="K20" s="7" t="s">
        <v>44</v>
      </c>
      <c r="L20" s="19">
        <f>L21</f>
        <v>12000</v>
      </c>
    </row>
    <row r="21" spans="1:12" s="13" customFormat="1" ht="24.75" customHeight="1">
      <c r="A21" s="35"/>
      <c r="B21" s="29"/>
      <c r="C21" s="30"/>
      <c r="D21" s="31"/>
      <c r="E21" s="32" t="s">
        <v>9</v>
      </c>
      <c r="F21" s="29">
        <v>1000</v>
      </c>
      <c r="G21" s="29" t="s">
        <v>45</v>
      </c>
      <c r="H21" s="33">
        <v>12000</v>
      </c>
      <c r="I21" s="42" t="s">
        <v>9</v>
      </c>
      <c r="J21" s="29">
        <v>500</v>
      </c>
      <c r="K21" s="29" t="s">
        <v>45</v>
      </c>
      <c r="L21" s="38">
        <v>12000</v>
      </c>
    </row>
    <row r="22" spans="1:12" s="13" customFormat="1" ht="24.75" customHeight="1">
      <c r="A22" s="35"/>
      <c r="B22" s="29"/>
      <c r="C22" s="30"/>
      <c r="D22" s="31"/>
      <c r="E22" s="32" t="s">
        <v>10</v>
      </c>
      <c r="F22" s="29">
        <v>3000</v>
      </c>
      <c r="G22" s="30" t="s">
        <v>70</v>
      </c>
      <c r="H22" s="31">
        <v>40000</v>
      </c>
      <c r="I22" s="42" t="s">
        <v>10</v>
      </c>
      <c r="J22" s="29">
        <v>200</v>
      </c>
      <c r="K22" s="30" t="s">
        <v>69</v>
      </c>
      <c r="L22" s="36">
        <v>10000</v>
      </c>
    </row>
    <row r="23" spans="1:12" s="13" customFormat="1" ht="24.75" customHeight="1">
      <c r="A23" s="21"/>
      <c r="B23" s="11"/>
      <c r="C23" s="7"/>
      <c r="D23" s="8"/>
      <c r="E23" s="40" t="s">
        <v>11</v>
      </c>
      <c r="F23" s="11">
        <v>6500</v>
      </c>
      <c r="G23" s="7" t="s">
        <v>71</v>
      </c>
      <c r="H23" s="8">
        <v>10000</v>
      </c>
      <c r="I23" s="40" t="s">
        <v>11</v>
      </c>
      <c r="J23" s="11">
        <v>3200</v>
      </c>
      <c r="K23" s="11"/>
      <c r="L23" s="20"/>
    </row>
    <row r="24" spans="1:12" s="13" customFormat="1" ht="24.75" customHeight="1" thickBot="1">
      <c r="A24" s="22"/>
      <c r="B24" s="23"/>
      <c r="C24" s="24"/>
      <c r="D24" s="25"/>
      <c r="E24" s="41" t="s">
        <v>59</v>
      </c>
      <c r="F24" s="24">
        <v>5000</v>
      </c>
      <c r="G24" s="24"/>
      <c r="H24" s="25"/>
      <c r="I24" s="41" t="s">
        <v>59</v>
      </c>
      <c r="J24" s="24"/>
      <c r="K24" s="23"/>
      <c r="L24" s="39"/>
    </row>
    <row r="25" spans="1:12" s="13" customFormat="1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2" customFormat="1" ht="34.5" customHeight="1">
      <c r="A26" s="46" t="s">
        <v>72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s="3" customFormat="1" ht="34.5" customHeight="1">
      <c r="A27" s="52" t="s">
        <v>47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s="3" customFormat="1" ht="34.5" customHeight="1">
      <c r="A28" s="52" t="s">
        <v>29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34.5" customHeight="1">
      <c r="A29" s="52" t="s">
        <v>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</sheetData>
  <sheetProtection/>
  <mergeCells count="16">
    <mergeCell ref="A27:L27"/>
    <mergeCell ref="A28:L28"/>
    <mergeCell ref="A29:L29"/>
    <mergeCell ref="A2:L2"/>
    <mergeCell ref="A3:L3"/>
    <mergeCell ref="A4:D4"/>
    <mergeCell ref="E4:H4"/>
    <mergeCell ref="I4:L4"/>
    <mergeCell ref="K5:L5"/>
    <mergeCell ref="E5:F5"/>
    <mergeCell ref="A1:L1"/>
    <mergeCell ref="A26:L26"/>
    <mergeCell ref="A5:B5"/>
    <mergeCell ref="C5:D5"/>
    <mergeCell ref="G5:H5"/>
    <mergeCell ref="I5:J5"/>
  </mergeCells>
  <printOptions horizontalCentered="1" verticalCentered="1"/>
  <pageMargins left="0.33" right="0.28" top="0.33" bottom="0.32" header="0.23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4">
      <selection activeCell="L15" sqref="L15"/>
    </sheetView>
  </sheetViews>
  <sheetFormatPr defaultColWidth="8.88671875" defaultRowHeight="13.5"/>
  <cols>
    <col min="1" max="16" width="11.77734375" style="5" customWidth="1"/>
    <col min="17" max="16384" width="8.88671875" style="5" customWidth="1"/>
  </cols>
  <sheetData>
    <row r="1" spans="1:16" s="91" customFormat="1" ht="49.5" customHeight="1">
      <c r="A1" s="90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2" s="6" customFormat="1" ht="19.5" customHeight="1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 ht="19.5" customHeight="1" thickBot="1">
      <c r="A3" s="89" t="s">
        <v>110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10" customFormat="1" ht="24.75" customHeight="1">
      <c r="A4" s="92" t="s">
        <v>60</v>
      </c>
      <c r="B4" s="93"/>
      <c r="C4" s="93"/>
      <c r="D4" s="94"/>
      <c r="E4" s="92" t="s">
        <v>61</v>
      </c>
      <c r="F4" s="93"/>
      <c r="G4" s="93"/>
      <c r="H4" s="94"/>
      <c r="I4" s="92" t="s">
        <v>62</v>
      </c>
      <c r="J4" s="93"/>
      <c r="K4" s="93"/>
      <c r="L4" s="94"/>
      <c r="M4" s="92" t="s">
        <v>109</v>
      </c>
      <c r="N4" s="93"/>
      <c r="O4" s="93"/>
      <c r="P4" s="94"/>
    </row>
    <row r="5" spans="1:16" s="10" customFormat="1" ht="24.75" customHeight="1">
      <c r="A5" s="65" t="s">
        <v>4</v>
      </c>
      <c r="B5" s="66"/>
      <c r="C5" s="66" t="s">
        <v>5</v>
      </c>
      <c r="D5" s="67"/>
      <c r="E5" s="65" t="s">
        <v>4</v>
      </c>
      <c r="F5" s="66"/>
      <c r="G5" s="66" t="s">
        <v>5</v>
      </c>
      <c r="H5" s="67"/>
      <c r="I5" s="65" t="s">
        <v>6</v>
      </c>
      <c r="J5" s="66"/>
      <c r="K5" s="66" t="s">
        <v>7</v>
      </c>
      <c r="L5" s="67"/>
      <c r="M5" s="65" t="s">
        <v>6</v>
      </c>
      <c r="N5" s="66"/>
      <c r="O5" s="66" t="s">
        <v>7</v>
      </c>
      <c r="P5" s="67"/>
    </row>
    <row r="6" spans="1:16" s="10" customFormat="1" ht="24.75" customHeight="1" thickBot="1">
      <c r="A6" s="106" t="s">
        <v>8</v>
      </c>
      <c r="B6" s="107">
        <f>SUM(B7:B9)</f>
        <v>63401</v>
      </c>
      <c r="C6" s="107" t="s">
        <v>8</v>
      </c>
      <c r="D6" s="108">
        <f>D7+D10+D11+D12+D13</f>
        <v>63401</v>
      </c>
      <c r="E6" s="106" t="s">
        <v>8</v>
      </c>
      <c r="F6" s="107">
        <f>F7+F8+F11+F14+F15+F16+F17</f>
        <v>1541041</v>
      </c>
      <c r="G6" s="107" t="s">
        <v>8</v>
      </c>
      <c r="H6" s="108">
        <f>H7+H11+H15+H18+H21+H22</f>
        <v>1541041</v>
      </c>
      <c r="I6" s="106" t="s">
        <v>8</v>
      </c>
      <c r="J6" s="107">
        <f>J7+J8+J11+J14+J15+J16+J17</f>
        <v>601321</v>
      </c>
      <c r="K6" s="107" t="s">
        <v>8</v>
      </c>
      <c r="L6" s="108">
        <f>L7+L11+L15+L18+L19+L20</f>
        <v>601321</v>
      </c>
      <c r="M6" s="106" t="s">
        <v>8</v>
      </c>
      <c r="N6" s="107">
        <f>N7+N8+N11+N14+N15+N16+N17</f>
        <v>46714</v>
      </c>
      <c r="O6" s="107" t="s">
        <v>8</v>
      </c>
      <c r="P6" s="108">
        <f>P7+P11+P15+P18+P19+P20</f>
        <v>46714</v>
      </c>
    </row>
    <row r="7" spans="1:16" s="10" customFormat="1" ht="24.75" customHeight="1" thickTop="1">
      <c r="A7" s="105" t="s">
        <v>75</v>
      </c>
      <c r="B7" s="83">
        <v>41155</v>
      </c>
      <c r="C7" s="83" t="s">
        <v>76</v>
      </c>
      <c r="D7" s="84">
        <f>D8+D9</f>
        <v>2766</v>
      </c>
      <c r="E7" s="105" t="s">
        <v>77</v>
      </c>
      <c r="F7" s="83">
        <v>178827</v>
      </c>
      <c r="G7" s="83" t="s">
        <v>76</v>
      </c>
      <c r="H7" s="84">
        <f>SUM(H8:H10)</f>
        <v>1220798</v>
      </c>
      <c r="I7" s="105" t="s">
        <v>77</v>
      </c>
      <c r="J7" s="83">
        <v>133088</v>
      </c>
      <c r="K7" s="83" t="s">
        <v>76</v>
      </c>
      <c r="L7" s="84">
        <f>SUM(L8:L10)</f>
        <v>526857</v>
      </c>
      <c r="M7" s="105" t="s">
        <v>77</v>
      </c>
      <c r="N7" s="83">
        <v>4178</v>
      </c>
      <c r="O7" s="83" t="s">
        <v>76</v>
      </c>
      <c r="P7" s="84">
        <f>SUM(P8:P10)</f>
        <v>39040</v>
      </c>
    </row>
    <row r="8" spans="1:16" s="13" customFormat="1" ht="24.75" customHeight="1">
      <c r="A8" s="68" t="s">
        <v>78</v>
      </c>
      <c r="B8" s="69">
        <v>22210</v>
      </c>
      <c r="C8" s="72" t="s">
        <v>79</v>
      </c>
      <c r="D8" s="74">
        <v>400</v>
      </c>
      <c r="E8" s="68" t="s">
        <v>80</v>
      </c>
      <c r="F8" s="69">
        <f>SUM(F9:F10)</f>
        <v>245508</v>
      </c>
      <c r="G8" s="73" t="s">
        <v>81</v>
      </c>
      <c r="H8" s="74">
        <v>1086010</v>
      </c>
      <c r="I8" s="68" t="s">
        <v>80</v>
      </c>
      <c r="J8" s="69">
        <f>SUM(J9:J10)</f>
        <v>31427</v>
      </c>
      <c r="K8" s="73" t="s">
        <v>81</v>
      </c>
      <c r="L8" s="74">
        <v>471066</v>
      </c>
      <c r="M8" s="68" t="s">
        <v>80</v>
      </c>
      <c r="N8" s="69">
        <f>SUM(N9:N10)</f>
        <v>0</v>
      </c>
      <c r="O8" s="73" t="s">
        <v>81</v>
      </c>
      <c r="P8" s="74">
        <v>35539</v>
      </c>
    </row>
    <row r="9" spans="1:16" s="13" customFormat="1" ht="24.75" customHeight="1">
      <c r="A9" s="68" t="s">
        <v>82</v>
      </c>
      <c r="B9" s="69">
        <f>SUM(B10:B12)</f>
        <v>36</v>
      </c>
      <c r="C9" s="73" t="s">
        <v>83</v>
      </c>
      <c r="D9" s="97">
        <v>2366</v>
      </c>
      <c r="E9" s="76" t="s">
        <v>84</v>
      </c>
      <c r="F9" s="73">
        <v>161080</v>
      </c>
      <c r="G9" s="73" t="s">
        <v>85</v>
      </c>
      <c r="H9" s="74">
        <v>11190</v>
      </c>
      <c r="I9" s="76" t="s">
        <v>84</v>
      </c>
      <c r="J9" s="73"/>
      <c r="K9" s="73" t="s">
        <v>85</v>
      </c>
      <c r="L9" s="74">
        <v>10300</v>
      </c>
      <c r="M9" s="76" t="s">
        <v>84</v>
      </c>
      <c r="N9" s="73"/>
      <c r="O9" s="73" t="s">
        <v>85</v>
      </c>
      <c r="P9" s="74"/>
    </row>
    <row r="10" spans="1:16" s="13" customFormat="1" ht="24.75" customHeight="1">
      <c r="A10" s="75" t="s">
        <v>86</v>
      </c>
      <c r="B10" s="73"/>
      <c r="C10" s="69" t="s">
        <v>87</v>
      </c>
      <c r="D10" s="98"/>
      <c r="E10" s="75" t="s">
        <v>88</v>
      </c>
      <c r="F10" s="73">
        <v>84428</v>
      </c>
      <c r="G10" s="73" t="s">
        <v>89</v>
      </c>
      <c r="H10" s="74">
        <v>123598</v>
      </c>
      <c r="I10" s="75" t="s">
        <v>88</v>
      </c>
      <c r="J10" s="73">
        <v>31427</v>
      </c>
      <c r="K10" s="73" t="s">
        <v>89</v>
      </c>
      <c r="L10" s="74">
        <v>45491</v>
      </c>
      <c r="M10" s="75" t="s">
        <v>88</v>
      </c>
      <c r="N10" s="73"/>
      <c r="O10" s="73" t="s">
        <v>89</v>
      </c>
      <c r="P10" s="74">
        <v>3501</v>
      </c>
    </row>
    <row r="11" spans="1:16" s="13" customFormat="1" ht="24.75" customHeight="1">
      <c r="A11" s="75" t="s">
        <v>90</v>
      </c>
      <c r="B11" s="73">
        <v>4</v>
      </c>
      <c r="C11" s="69" t="s">
        <v>91</v>
      </c>
      <c r="D11" s="70">
        <v>39020</v>
      </c>
      <c r="E11" s="68" t="s">
        <v>75</v>
      </c>
      <c r="F11" s="69">
        <f>SUM(F12:F13)</f>
        <v>14955</v>
      </c>
      <c r="G11" s="69" t="s">
        <v>87</v>
      </c>
      <c r="H11" s="70">
        <f>SUM(H12:H14)</f>
        <v>29848</v>
      </c>
      <c r="I11" s="68" t="s">
        <v>75</v>
      </c>
      <c r="J11" s="69">
        <f>SUM(J12:J13)</f>
        <v>2700</v>
      </c>
      <c r="K11" s="69" t="s">
        <v>87</v>
      </c>
      <c r="L11" s="70">
        <f>SUM(L12:L14)</f>
        <v>0</v>
      </c>
      <c r="M11" s="68" t="s">
        <v>75</v>
      </c>
      <c r="N11" s="69">
        <f>SUM(N12:N13)</f>
        <v>0</v>
      </c>
      <c r="O11" s="69" t="s">
        <v>87</v>
      </c>
      <c r="P11" s="70">
        <f>SUM(P12:P14)</f>
        <v>4601</v>
      </c>
    </row>
    <row r="12" spans="1:16" s="13" customFormat="1" ht="24.75" customHeight="1">
      <c r="A12" s="76" t="s">
        <v>92</v>
      </c>
      <c r="B12" s="73">
        <v>32</v>
      </c>
      <c r="C12" s="77" t="s">
        <v>93</v>
      </c>
      <c r="D12" s="70"/>
      <c r="E12" s="76" t="s">
        <v>94</v>
      </c>
      <c r="F12" s="73">
        <v>11100</v>
      </c>
      <c r="G12" s="73" t="s">
        <v>95</v>
      </c>
      <c r="H12" s="74">
        <v>14905</v>
      </c>
      <c r="I12" s="76" t="s">
        <v>94</v>
      </c>
      <c r="J12" s="69">
        <v>2700</v>
      </c>
      <c r="K12" s="73" t="s">
        <v>95</v>
      </c>
      <c r="L12" s="74"/>
      <c r="M12" s="76" t="s">
        <v>94</v>
      </c>
      <c r="N12" s="69"/>
      <c r="O12" s="73" t="s">
        <v>95</v>
      </c>
      <c r="P12" s="74"/>
    </row>
    <row r="13" spans="1:16" s="13" customFormat="1" ht="24.75" customHeight="1">
      <c r="A13" s="75"/>
      <c r="B13" s="73"/>
      <c r="C13" s="69" t="s">
        <v>78</v>
      </c>
      <c r="D13" s="70">
        <v>21615</v>
      </c>
      <c r="E13" s="76" t="s">
        <v>96</v>
      </c>
      <c r="F13" s="73">
        <v>3855</v>
      </c>
      <c r="G13" s="73" t="s">
        <v>97</v>
      </c>
      <c r="H13" s="74">
        <v>12688</v>
      </c>
      <c r="I13" s="76" t="s">
        <v>96</v>
      </c>
      <c r="J13" s="69"/>
      <c r="K13" s="73" t="s">
        <v>97</v>
      </c>
      <c r="L13" s="74"/>
      <c r="M13" s="76" t="s">
        <v>96</v>
      </c>
      <c r="N13" s="69"/>
      <c r="O13" s="73" t="s">
        <v>97</v>
      </c>
      <c r="P13" s="74">
        <v>4601</v>
      </c>
    </row>
    <row r="14" spans="1:16" s="13" customFormat="1" ht="24.75" customHeight="1">
      <c r="A14" s="95"/>
      <c r="B14" s="78"/>
      <c r="C14" s="78"/>
      <c r="D14" s="99"/>
      <c r="E14" s="103" t="s">
        <v>98</v>
      </c>
      <c r="F14" s="69">
        <v>1079890</v>
      </c>
      <c r="G14" s="113" t="s">
        <v>25</v>
      </c>
      <c r="H14" s="74">
        <v>2255</v>
      </c>
      <c r="I14" s="103" t="s">
        <v>98</v>
      </c>
      <c r="J14" s="69">
        <v>410712</v>
      </c>
      <c r="K14" s="113" t="s">
        <v>25</v>
      </c>
      <c r="L14" s="74"/>
      <c r="M14" s="103" t="s">
        <v>98</v>
      </c>
      <c r="N14" s="69">
        <v>19286</v>
      </c>
      <c r="O14" s="113" t="s">
        <v>99</v>
      </c>
      <c r="P14" s="74"/>
    </row>
    <row r="15" spans="1:16" s="13" customFormat="1" ht="24.75" customHeight="1">
      <c r="A15" s="96"/>
      <c r="B15" s="79"/>
      <c r="C15" s="79"/>
      <c r="D15" s="100"/>
      <c r="E15" s="68" t="s">
        <v>100</v>
      </c>
      <c r="F15" s="69">
        <v>5000</v>
      </c>
      <c r="G15" s="69" t="s">
        <v>101</v>
      </c>
      <c r="H15" s="70">
        <f>SUM(H16:H17)</f>
        <v>216484</v>
      </c>
      <c r="I15" s="68" t="s">
        <v>100</v>
      </c>
      <c r="J15" s="69">
        <v>15720</v>
      </c>
      <c r="K15" s="69" t="s">
        <v>101</v>
      </c>
      <c r="L15" s="70">
        <f>SUM(L16:L17)</f>
        <v>71283</v>
      </c>
      <c r="M15" s="68" t="s">
        <v>100</v>
      </c>
      <c r="N15" s="69">
        <v>18300</v>
      </c>
      <c r="O15" s="69" t="s">
        <v>101</v>
      </c>
      <c r="P15" s="70">
        <f>SUM(P16:P17)</f>
        <v>2377</v>
      </c>
    </row>
    <row r="16" spans="1:16" s="13" customFormat="1" ht="24.75" customHeight="1">
      <c r="A16" s="76"/>
      <c r="B16" s="73"/>
      <c r="C16" s="73"/>
      <c r="D16" s="74"/>
      <c r="E16" s="68" t="s">
        <v>78</v>
      </c>
      <c r="F16" s="69"/>
      <c r="G16" s="73" t="s">
        <v>102</v>
      </c>
      <c r="H16" s="74">
        <v>203780</v>
      </c>
      <c r="I16" s="68" t="s">
        <v>78</v>
      </c>
      <c r="J16" s="69"/>
      <c r="K16" s="73" t="s">
        <v>102</v>
      </c>
      <c r="L16" s="74">
        <v>68128</v>
      </c>
      <c r="M16" s="68" t="s">
        <v>78</v>
      </c>
      <c r="N16" s="69"/>
      <c r="O16" s="73" t="s">
        <v>102</v>
      </c>
      <c r="P16" s="74">
        <v>2377</v>
      </c>
    </row>
    <row r="17" spans="1:16" s="13" customFormat="1" ht="24.75" customHeight="1">
      <c r="A17" s="76"/>
      <c r="B17" s="73"/>
      <c r="C17" s="73"/>
      <c r="D17" s="74"/>
      <c r="E17" s="68" t="s">
        <v>82</v>
      </c>
      <c r="F17" s="69">
        <f>SUM(F18:F20)</f>
        <v>16861</v>
      </c>
      <c r="G17" s="73" t="s">
        <v>103</v>
      </c>
      <c r="H17" s="74">
        <v>12704</v>
      </c>
      <c r="I17" s="68" t="s">
        <v>82</v>
      </c>
      <c r="J17" s="73">
        <f>SUM(J18:J20)</f>
        <v>7674</v>
      </c>
      <c r="K17" s="73" t="s">
        <v>103</v>
      </c>
      <c r="L17" s="74">
        <v>3155</v>
      </c>
      <c r="M17" s="68" t="s">
        <v>82</v>
      </c>
      <c r="N17" s="73">
        <f>SUM(N18:N20)</f>
        <v>4950</v>
      </c>
      <c r="O17" s="73" t="s">
        <v>103</v>
      </c>
      <c r="P17" s="74"/>
    </row>
    <row r="18" spans="1:16" s="13" customFormat="1" ht="24.75" customHeight="1">
      <c r="A18" s="76"/>
      <c r="B18" s="73"/>
      <c r="C18" s="73"/>
      <c r="D18" s="74"/>
      <c r="E18" s="75" t="s">
        <v>86</v>
      </c>
      <c r="F18" s="73"/>
      <c r="G18" s="69" t="s">
        <v>104</v>
      </c>
      <c r="H18" s="70">
        <f>SUM(H19:H20)</f>
        <v>40691</v>
      </c>
      <c r="I18" s="75" t="s">
        <v>86</v>
      </c>
      <c r="J18" s="73"/>
      <c r="K18" s="69" t="s">
        <v>93</v>
      </c>
      <c r="L18" s="70">
        <v>2262</v>
      </c>
      <c r="M18" s="75" t="s">
        <v>86</v>
      </c>
      <c r="N18" s="73"/>
      <c r="O18" s="69" t="s">
        <v>93</v>
      </c>
      <c r="P18" s="70">
        <v>71</v>
      </c>
    </row>
    <row r="19" spans="1:16" s="13" customFormat="1" ht="24.75" customHeight="1">
      <c r="A19" s="76"/>
      <c r="B19" s="73"/>
      <c r="C19" s="73"/>
      <c r="D19" s="74"/>
      <c r="E19" s="76" t="s">
        <v>105</v>
      </c>
      <c r="F19" s="73">
        <v>21</v>
      </c>
      <c r="G19" s="80" t="s">
        <v>106</v>
      </c>
      <c r="H19" s="101">
        <v>40000</v>
      </c>
      <c r="I19" s="76" t="s">
        <v>105</v>
      </c>
      <c r="J19" s="73">
        <v>7</v>
      </c>
      <c r="K19" s="69" t="s">
        <v>78</v>
      </c>
      <c r="L19" s="71">
        <v>919</v>
      </c>
      <c r="M19" s="76" t="s">
        <v>105</v>
      </c>
      <c r="N19" s="73"/>
      <c r="O19" s="69" t="s">
        <v>78</v>
      </c>
      <c r="P19" s="71">
        <v>625</v>
      </c>
    </row>
    <row r="20" spans="1:16" s="13" customFormat="1" ht="24.75" customHeight="1">
      <c r="A20" s="76"/>
      <c r="B20" s="73"/>
      <c r="C20" s="73"/>
      <c r="D20" s="74"/>
      <c r="E20" s="76" t="s">
        <v>107</v>
      </c>
      <c r="F20" s="73">
        <v>16840</v>
      </c>
      <c r="G20" s="80" t="s">
        <v>108</v>
      </c>
      <c r="H20" s="101">
        <v>691</v>
      </c>
      <c r="I20" s="76" t="s">
        <v>107</v>
      </c>
      <c r="J20" s="73">
        <v>7667</v>
      </c>
      <c r="K20" s="69"/>
      <c r="L20" s="70"/>
      <c r="M20" s="76" t="s">
        <v>107</v>
      </c>
      <c r="N20" s="73">
        <v>4950</v>
      </c>
      <c r="O20" s="69"/>
      <c r="P20" s="70"/>
    </row>
    <row r="21" spans="1:16" s="13" customFormat="1" ht="24.75" customHeight="1">
      <c r="A21" s="81"/>
      <c r="B21" s="80"/>
      <c r="C21" s="80"/>
      <c r="D21" s="101"/>
      <c r="E21" s="81"/>
      <c r="F21" s="80"/>
      <c r="G21" s="69" t="s">
        <v>93</v>
      </c>
      <c r="H21" s="70">
        <v>7051</v>
      </c>
      <c r="I21" s="104"/>
      <c r="J21" s="82"/>
      <c r="K21" s="83"/>
      <c r="L21" s="84"/>
      <c r="M21" s="104"/>
      <c r="N21" s="82"/>
      <c r="O21" s="83"/>
      <c r="P21" s="84"/>
    </row>
    <row r="22" spans="1:16" s="13" customFormat="1" ht="24.75" customHeight="1" thickBot="1">
      <c r="A22" s="85"/>
      <c r="B22" s="86"/>
      <c r="C22" s="86"/>
      <c r="D22" s="102"/>
      <c r="E22" s="85"/>
      <c r="F22" s="86"/>
      <c r="G22" s="87" t="s">
        <v>78</v>
      </c>
      <c r="H22" s="88">
        <v>26169</v>
      </c>
      <c r="I22" s="85"/>
      <c r="J22" s="86"/>
      <c r="K22" s="87"/>
      <c r="L22" s="88"/>
      <c r="M22" s="85"/>
      <c r="N22" s="86"/>
      <c r="O22" s="87"/>
      <c r="P22" s="88"/>
    </row>
    <row r="23" spans="1:16" s="13" customFormat="1" ht="19.5" customHeight="1">
      <c r="A23" s="27"/>
      <c r="B23" s="27"/>
      <c r="C23" s="27"/>
      <c r="D23" s="27"/>
      <c r="E23" s="27"/>
      <c r="F23" s="27"/>
      <c r="G23" s="28"/>
      <c r="H23" s="28"/>
      <c r="I23" s="27"/>
      <c r="J23" s="27"/>
      <c r="K23" s="28"/>
      <c r="L23" s="28"/>
      <c r="M23" s="27"/>
      <c r="N23" s="27"/>
      <c r="O23" s="28"/>
      <c r="P23" s="28"/>
    </row>
    <row r="24" spans="1:16" s="110" customFormat="1" ht="45" customHeight="1">
      <c r="A24" s="109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s="112" customFormat="1" ht="45" customHeight="1">
      <c r="A25" s="111" t="s">
        <v>111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s="112" customFormat="1" ht="45" customHeight="1">
      <c r="A26" s="111" t="s">
        <v>112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s="91" customFormat="1" ht="45" customHeight="1">
      <c r="A27" s="111" t="s">
        <v>113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s="91" customFormat="1" ht="45" customHeight="1">
      <c r="A28" s="111" t="s">
        <v>114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</sheetData>
  <sheetProtection/>
  <mergeCells count="20">
    <mergeCell ref="M4:P4"/>
    <mergeCell ref="M5:N5"/>
    <mergeCell ref="O5:P5"/>
    <mergeCell ref="A24:P24"/>
    <mergeCell ref="A25:P25"/>
    <mergeCell ref="A26:P26"/>
    <mergeCell ref="A3:P3"/>
    <mergeCell ref="A27:P27"/>
    <mergeCell ref="A28:P28"/>
    <mergeCell ref="A1:P1"/>
    <mergeCell ref="A5:B5"/>
    <mergeCell ref="C5:D5"/>
    <mergeCell ref="E5:F5"/>
    <mergeCell ref="G5:H5"/>
    <mergeCell ref="I5:J5"/>
    <mergeCell ref="K5:L5"/>
    <mergeCell ref="A2:L2"/>
    <mergeCell ref="A4:D4"/>
    <mergeCell ref="E4:H4"/>
    <mergeCell ref="I4:L4"/>
  </mergeCells>
  <printOptions horizontalCentered="1" verticalCentered="1"/>
  <pageMargins left="0.15748031496062992" right="0.15748031496062992" top="0.31496062992125984" bottom="0.31496062992125984" header="0.2362204724409449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사용자</cp:lastModifiedBy>
  <cp:lastPrinted>2019-03-21T07:21:34Z</cp:lastPrinted>
  <dcterms:created xsi:type="dcterms:W3CDTF">2004-12-27T06:48:58Z</dcterms:created>
  <dcterms:modified xsi:type="dcterms:W3CDTF">2019-03-21T07:22:15Z</dcterms:modified>
  <cp:category/>
  <cp:version/>
  <cp:contentType/>
  <cp:contentStatus/>
</cp:coreProperties>
</file>